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OS CA\Downloads\"/>
    </mc:Choice>
  </mc:AlternateContent>
  <xr:revisionPtr revIDLastSave="0" documentId="13_ncr:1_{10D9C120-124B-4749-B79B-6E66F72C06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ock Statement " sheetId="2" r:id="rId1"/>
  </sheets>
  <definedNames>
    <definedName name="_xlnm.Print_Area" localSheetId="0">'Stock Statement '!$A$1:$K$72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2" l="1"/>
  <c r="K19" i="2"/>
  <c r="E10" i="2"/>
  <c r="E16" i="2" s="1"/>
  <c r="F16" i="2"/>
  <c r="E28" i="2"/>
  <c r="D30" i="2"/>
  <c r="E30" i="2" s="1"/>
  <c r="D23" i="2"/>
  <c r="D25" i="2" s="1"/>
  <c r="E23" i="2"/>
  <c r="H16" i="2"/>
  <c r="D16" i="2"/>
  <c r="D34" i="2" l="1"/>
  <c r="E34" i="2" s="1"/>
  <c r="D42" i="2"/>
  <c r="E25" i="2"/>
  <c r="G10" i="2"/>
  <c r="G16" i="2" s="1"/>
  <c r="D35" i="2" l="1"/>
  <c r="I10" i="2"/>
  <c r="I16" i="2" s="1"/>
  <c r="D41" i="2" s="1"/>
  <c r="D43" i="2" s="1"/>
  <c r="D44" i="2" s="1"/>
  <c r="D36" i="2" l="1"/>
  <c r="D37" i="2" s="1"/>
  <c r="E37" i="2" s="1"/>
  <c r="E35" i="2"/>
  <c r="D45" i="2"/>
  <c r="E36" i="2" l="1"/>
  <c r="D46" i="2"/>
  <c r="D47" i="2" s="1"/>
</calcChain>
</file>

<file path=xl/sharedStrings.xml><?xml version="1.0" encoding="utf-8"?>
<sst xmlns="http://schemas.openxmlformats.org/spreadsheetml/2006/main" count="106" uniqueCount="90">
  <si>
    <t>Sr. No</t>
  </si>
  <si>
    <t>Particulars</t>
  </si>
  <si>
    <t>Opening Stock (1)</t>
  </si>
  <si>
    <t>Obsolete Stock (5)</t>
  </si>
  <si>
    <t>Eligible Gross Value of Stock (6) = [4-5]</t>
  </si>
  <si>
    <t>Raw Material</t>
  </si>
  <si>
    <t>WIP</t>
  </si>
  <si>
    <t>Consumables</t>
  </si>
  <si>
    <t>Stock in transit</t>
  </si>
  <si>
    <t>Finished goods/ Stock in Trade</t>
  </si>
  <si>
    <t>Advance to supplier</t>
  </si>
  <si>
    <t>Total</t>
  </si>
  <si>
    <t>Total (Rs)</t>
  </si>
  <si>
    <t>Domestic</t>
  </si>
  <si>
    <t>Export</t>
  </si>
  <si>
    <t>Creditors (Other than LC, Channel Finance &amp; Bill Discounting)</t>
  </si>
  <si>
    <t>Creditors (FBG/LC)</t>
  </si>
  <si>
    <t>Creditors (Under Channel Finance)</t>
  </si>
  <si>
    <t>Creditors (Under Bill Discounting)</t>
  </si>
  <si>
    <t>Total [B1+B2+B3+B4]</t>
  </si>
  <si>
    <t>Less: Advance to Creditors</t>
  </si>
  <si>
    <t>Net Creditors [B5-B6]</t>
  </si>
  <si>
    <t>Receivables</t>
  </si>
  <si>
    <t>0-90</t>
  </si>
  <si>
    <t>91-120</t>
  </si>
  <si>
    <t>121-150</t>
  </si>
  <si>
    <t>151-180</t>
  </si>
  <si>
    <t>181-360</t>
  </si>
  <si>
    <t>&gt;360</t>
  </si>
  <si>
    <t>Less: Group Company Debtors</t>
  </si>
  <si>
    <t>Less: Advance from Debtors</t>
  </si>
  <si>
    <t>Less: Debtors (Under Bill Discounting)</t>
  </si>
  <si>
    <t>Total Gross Debtors [C3-C4-C5-C6]</t>
  </si>
  <si>
    <t>Total Debtors (within the accepted age)</t>
  </si>
  <si>
    <t>Less: Margin (for debtors within accepted age)</t>
  </si>
  <si>
    <t>Drawing Power on Debtors [C8-C9]</t>
  </si>
  <si>
    <t>Amount (Rs)</t>
  </si>
  <si>
    <t>Gross Eligible Value of Stock [Table A]</t>
  </si>
  <si>
    <t>Less: Net Creditors [Table B]</t>
  </si>
  <si>
    <t>Paid Stock [D1-D2]</t>
  </si>
  <si>
    <t>a</t>
  </si>
  <si>
    <t>b</t>
  </si>
  <si>
    <t>Indigenous</t>
  </si>
  <si>
    <t>Imported</t>
  </si>
  <si>
    <t>A</t>
  </si>
  <si>
    <t>Creditors for Goods Details</t>
  </si>
  <si>
    <t>B</t>
  </si>
  <si>
    <t>Debtors Details</t>
  </si>
  <si>
    <t>C</t>
  </si>
  <si>
    <t>Drawing Power</t>
  </si>
  <si>
    <t>D</t>
  </si>
  <si>
    <t>Bank Name</t>
  </si>
  <si>
    <t>Sanctioned Amount</t>
  </si>
  <si>
    <t>Outstanding as on Month End</t>
  </si>
  <si>
    <t>Certified as to correctness</t>
  </si>
  <si>
    <t xml:space="preserve"> Banking Details (Applicable in case of Multiple Banking)</t>
  </si>
  <si>
    <t>E</t>
  </si>
  <si>
    <t xml:space="preserve">FB </t>
  </si>
  <si>
    <t>Type of Facility</t>
  </si>
  <si>
    <t xml:space="preserve">NFB </t>
  </si>
  <si>
    <t xml:space="preserve">DP Allocated </t>
  </si>
  <si>
    <t xml:space="preserve">Particulars </t>
  </si>
  <si>
    <t>During the Month under</t>
  </si>
  <si>
    <t>Cumulative for the Year</t>
  </si>
  <si>
    <t>Date :</t>
  </si>
  <si>
    <t>Place :</t>
  </si>
  <si>
    <t>Authoeised Signatory</t>
  </si>
  <si>
    <r>
      <t xml:space="preserve">I/We solemnly declare that the quantity/ quality and rates of the stock, noted above and/or Debtors, hypothecated to the Bank(s) are true and the said stock/ debtors is/are either my/ our own absolute property or that I/we have such an interest in the same that entitles me/us to hypothecate them with the Bank(s) to the full extent of the Bank’s advances to me/ us against these goods/ debtors and that they are not subject to any lien, claim or charge of any sort and on the strength of this declaration of mine/ours, the loan has been taken. In order to verify my/ our above statement the Bank(s) is at liberty to get the goods/book debts verified/ weighed and valued at any time at my/our expense and I/we hereby agree to accept as conclusive proof the result of such verification/ weighment and valuation as certified by a duly authorised officer of the Bank(s).
I/we also undertake that the above stock/debtors are not hypothecated to any other Bank </t>
    </r>
    <r>
      <rPr>
        <b/>
        <sz val="8"/>
        <color theme="1"/>
        <rFont val="Calibri"/>
        <family val="2"/>
        <scheme val="minor"/>
      </rPr>
      <t>(applicable in case of Sole Banking)</t>
    </r>
  </si>
  <si>
    <r>
      <t xml:space="preserve">Name of the Borrower : </t>
    </r>
    <r>
      <rPr>
        <b/>
        <sz val="8"/>
        <color theme="1"/>
        <rFont val="Calibri"/>
        <family val="2"/>
        <scheme val="minor"/>
      </rPr>
      <t>MEDICOR PHARMA</t>
    </r>
  </si>
  <si>
    <r>
      <t xml:space="preserve">Address : </t>
    </r>
    <r>
      <rPr>
        <b/>
        <sz val="8"/>
        <color theme="1"/>
        <rFont val="Calibri"/>
        <family val="2"/>
        <scheme val="minor"/>
      </rPr>
      <t>Palarivattom, Ernakulam 682 032</t>
    </r>
  </si>
  <si>
    <t>Sales</t>
  </si>
  <si>
    <t>Purchase</t>
  </si>
  <si>
    <t>Purchase During the Month
 (2)</t>
  </si>
  <si>
    <t>Sales During the Month
 (3)</t>
  </si>
  <si>
    <t>Gross Value of Stock (4)
 = [1+2-3]</t>
  </si>
  <si>
    <t>Margin %
 (7)</t>
  </si>
  <si>
    <t>Branch :</t>
  </si>
  <si>
    <t>Account No :</t>
  </si>
  <si>
    <t>ERNAKUALM</t>
  </si>
  <si>
    <r>
      <rPr>
        <b/>
        <sz val="8"/>
        <color theme="1"/>
        <rFont val="Calibri"/>
        <family val="2"/>
        <scheme val="minor"/>
      </rPr>
      <t>Less</t>
    </r>
    <r>
      <rPr>
        <sz val="8"/>
        <color theme="1"/>
        <rFont val="Calibri"/>
        <family val="2"/>
        <scheme val="minor"/>
      </rPr>
      <t>: Margin</t>
    </r>
  </si>
  <si>
    <r>
      <t xml:space="preserve">Drawing Power on Stock </t>
    </r>
    <r>
      <rPr>
        <b/>
        <sz val="8"/>
        <color theme="1"/>
        <rFont val="Calibri"/>
        <family val="2"/>
        <scheme val="minor"/>
      </rPr>
      <t>[D3-D4]</t>
    </r>
  </si>
  <si>
    <r>
      <t xml:space="preserve">Drawing Power on Debtors </t>
    </r>
    <r>
      <rPr>
        <b/>
        <sz val="8"/>
        <color theme="1"/>
        <rFont val="Calibri"/>
        <family val="2"/>
        <scheme val="minor"/>
      </rPr>
      <t>[Table C]</t>
    </r>
  </si>
  <si>
    <r>
      <t xml:space="preserve">Total Drawing Power </t>
    </r>
    <r>
      <rPr>
        <b/>
        <sz val="8"/>
        <color theme="1"/>
        <rFont val="Calibri"/>
        <family val="2"/>
        <scheme val="minor"/>
      </rPr>
      <t>[D5+D6]</t>
    </r>
  </si>
  <si>
    <t>ERNAKULAM</t>
  </si>
  <si>
    <r>
      <t xml:space="preserve">For   </t>
    </r>
    <r>
      <rPr>
        <b/>
        <sz val="8"/>
        <color theme="1"/>
        <rFont val="Calibri"/>
        <family val="2"/>
        <scheme val="minor"/>
      </rPr>
      <t>MEDICOR PHARMA</t>
    </r>
    <r>
      <rPr>
        <sz val="8"/>
        <color theme="1"/>
        <rFont val="Calibri"/>
        <family val="2"/>
        <scheme val="minor"/>
      </rPr>
      <t xml:space="preserve">   </t>
    </r>
  </si>
  <si>
    <t>Supporting Documents which may br furnished by the Borrower, additionally</t>
  </si>
  <si>
    <t>Stock iteam / inventory details</t>
  </si>
  <si>
    <t>Debtors List ( age wise )</t>
  </si>
  <si>
    <t xml:space="preserve">Creditors List </t>
  </si>
  <si>
    <t>Stock and Book Debts Statement with the Position as on 31-03-2026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</si>
</sst>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/>
  </cellStyleXfs>
  <cellXfs count="50">
    <xf numFmtId="0" fontId="0" fillId="0" borderId="0" xfId="0"/>
    <xf numFmtId="0" fontId="1" fillId="0" borderId="0" xfId="0" applyFont="1"/>
    <xf numFmtId="0" fontId="1" fillId="0" borderId="7" xfId="0" applyFont="1" applyBorder="1"/>
    <xf numFmtId="0" fontId="2" fillId="2" borderId="1" xfId="0" applyFont="1" applyFill="1" applyBorder="1" applyAlignment="1">
      <alignment vertical="top" wrapText="1"/>
    </xf>
    <xf numFmtId="0" fontId="1" fillId="0" borderId="7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9" fontId="1" fillId="0" borderId="1" xfId="0" applyNumberFormat="1" applyFont="1" applyBorder="1"/>
    <xf numFmtId="4" fontId="2" fillId="0" borderId="1" xfId="0" applyNumberFormat="1" applyFont="1" applyBorder="1"/>
    <xf numFmtId="0" fontId="2" fillId="0" borderId="1" xfId="0" applyFont="1" applyBorder="1"/>
    <xf numFmtId="9" fontId="2" fillId="0" borderId="1" xfId="0" applyNumberFormat="1" applyFont="1" applyBorder="1"/>
    <xf numFmtId="0" fontId="2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8" xfId="0" applyFont="1" applyBorder="1"/>
    <xf numFmtId="0" fontId="1" fillId="0" borderId="1" xfId="0" applyFont="1" applyBorder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9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right"/>
    </xf>
    <xf numFmtId="0" fontId="1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0" fontId="1" fillId="0" borderId="3" xfId="0" applyFont="1" applyBorder="1"/>
    <xf numFmtId="0" fontId="1" fillId="0" borderId="10" xfId="0" applyFont="1" applyBorder="1"/>
    <xf numFmtId="0" fontId="2" fillId="0" borderId="10" xfId="0" applyFont="1" applyBorder="1" applyAlignment="1">
      <alignment horizontal="right"/>
    </xf>
    <xf numFmtId="0" fontId="1" fillId="0" borderId="10" xfId="0" applyFont="1" applyBorder="1" applyAlignment="1">
      <alignment wrapText="1"/>
    </xf>
    <xf numFmtId="0" fontId="1" fillId="0" borderId="4" xfId="0" applyFont="1" applyBorder="1"/>
    <xf numFmtId="43" fontId="2" fillId="0" borderId="1" xfId="1" applyFont="1" applyBorder="1"/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2" fillId="0" borderId="11" xfId="0" applyFont="1" applyBorder="1"/>
    <xf numFmtId="0" fontId="1" fillId="0" borderId="12" xfId="0" applyFont="1" applyBorder="1"/>
    <xf numFmtId="14" fontId="6" fillId="0" borderId="0" xfId="0" applyNumberFormat="1" applyFont="1" applyAlignment="1">
      <alignment horizontal="left"/>
    </xf>
    <xf numFmtId="0" fontId="6" fillId="0" borderId="0" xfId="0" applyFont="1"/>
    <xf numFmtId="0" fontId="2" fillId="2" borderId="1" xfId="0" applyFont="1" applyFill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43" fontId="2" fillId="0" borderId="1" xfId="1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2DF9C6BD-B0F2-4AF8-919A-74C15D323F5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4521C-DC97-4B5A-88D4-FDFAF0C6B5B8}">
  <dimension ref="A1:K72"/>
  <sheetViews>
    <sheetView showGridLines="0" tabSelected="1" topLeftCell="A37" zoomScaleNormal="100" workbookViewId="0">
      <selection activeCell="H62" sqref="H62"/>
    </sheetView>
  </sheetViews>
  <sheetFormatPr defaultRowHeight="11.25" x14ac:dyDescent="0.2"/>
  <cols>
    <col min="1" max="1" width="3.7109375" style="1" customWidth="1"/>
    <col min="2" max="2" width="6.7109375" style="1" customWidth="1"/>
    <col min="3" max="3" width="31" style="1" customWidth="1"/>
    <col min="4" max="8" width="10.85546875" style="1" customWidth="1"/>
    <col min="9" max="9" width="12.140625" style="1" customWidth="1"/>
    <col min="10" max="11" width="12.28515625" style="1" customWidth="1"/>
    <col min="12" max="16384" width="9.140625" style="1"/>
  </cols>
  <sheetData>
    <row r="1" spans="1:11" ht="15" customHeight="1" x14ac:dyDescent="0.2">
      <c r="A1" s="25"/>
      <c r="B1" s="47" t="s">
        <v>89</v>
      </c>
      <c r="C1" s="47"/>
      <c r="D1" s="47"/>
      <c r="E1" s="47"/>
      <c r="F1" s="47"/>
      <c r="G1" s="47"/>
      <c r="H1" s="47"/>
      <c r="I1" s="47"/>
      <c r="J1" s="47"/>
      <c r="K1" s="48"/>
    </row>
    <row r="2" spans="1:11" x14ac:dyDescent="0.2">
      <c r="A2" s="26"/>
      <c r="K2" s="2"/>
    </row>
    <row r="3" spans="1:11" x14ac:dyDescent="0.2">
      <c r="A3" s="26"/>
      <c r="B3" s="1" t="s">
        <v>68</v>
      </c>
      <c r="G3" s="12" t="s">
        <v>76</v>
      </c>
      <c r="H3" s="1" t="s">
        <v>78</v>
      </c>
      <c r="K3" s="2"/>
    </row>
    <row r="4" spans="1:11" x14ac:dyDescent="0.2">
      <c r="A4" s="26"/>
      <c r="B4" s="1" t="s">
        <v>69</v>
      </c>
      <c r="G4" s="12" t="s">
        <v>77</v>
      </c>
      <c r="K4" s="2"/>
    </row>
    <row r="5" spans="1:11" x14ac:dyDescent="0.2">
      <c r="A5" s="26"/>
      <c r="B5" s="12"/>
      <c r="G5" s="12"/>
      <c r="K5" s="2"/>
    </row>
    <row r="6" spans="1:11" x14ac:dyDescent="0.2">
      <c r="A6" s="27" t="s">
        <v>44</v>
      </c>
      <c r="K6" s="2"/>
    </row>
    <row r="7" spans="1:11" s="5" customFormat="1" ht="45" x14ac:dyDescent="0.2">
      <c r="A7" s="28"/>
      <c r="B7" s="19" t="s">
        <v>0</v>
      </c>
      <c r="C7" s="3" t="s">
        <v>1</v>
      </c>
      <c r="D7" s="13" t="s">
        <v>2</v>
      </c>
      <c r="E7" s="13" t="s">
        <v>72</v>
      </c>
      <c r="F7" s="13" t="s">
        <v>73</v>
      </c>
      <c r="G7" s="13" t="s">
        <v>74</v>
      </c>
      <c r="H7" s="13" t="s">
        <v>3</v>
      </c>
      <c r="I7" s="13" t="s">
        <v>4</v>
      </c>
      <c r="J7" s="13" t="s">
        <v>75</v>
      </c>
      <c r="K7" s="4"/>
    </row>
    <row r="8" spans="1:11" x14ac:dyDescent="0.2">
      <c r="A8" s="26"/>
      <c r="B8" s="20">
        <v>1</v>
      </c>
      <c r="C8" s="6" t="s">
        <v>5</v>
      </c>
      <c r="D8" s="6"/>
      <c r="E8" s="6"/>
      <c r="F8" s="6"/>
      <c r="G8" s="6"/>
      <c r="H8" s="6"/>
      <c r="I8" s="6"/>
      <c r="J8" s="6"/>
      <c r="K8" s="2"/>
    </row>
    <row r="9" spans="1:11" x14ac:dyDescent="0.2">
      <c r="A9" s="26"/>
      <c r="B9" s="21" t="s">
        <v>40</v>
      </c>
      <c r="C9" s="7" t="s">
        <v>43</v>
      </c>
      <c r="D9" s="6"/>
      <c r="E9" s="6"/>
      <c r="F9" s="6"/>
      <c r="G9" s="6"/>
      <c r="H9" s="6"/>
      <c r="I9" s="6"/>
      <c r="J9" s="8"/>
      <c r="K9" s="2"/>
    </row>
    <row r="10" spans="1:11" x14ac:dyDescent="0.2">
      <c r="A10" s="26"/>
      <c r="B10" s="21" t="s">
        <v>41</v>
      </c>
      <c r="C10" s="7" t="s">
        <v>42</v>
      </c>
      <c r="D10" s="9">
        <v>8122225.1900000004</v>
      </c>
      <c r="E10" s="9">
        <f>J20</f>
        <v>2030053.66</v>
      </c>
      <c r="F10" s="9">
        <f>J19/115*100</f>
        <v>2270187.4608695651</v>
      </c>
      <c r="G10" s="9">
        <f>D10+E10-F10</f>
        <v>7882091.389130434</v>
      </c>
      <c r="H10" s="49">
        <v>1852843</v>
      </c>
      <c r="I10" s="9">
        <f>G10-H10</f>
        <v>6029248.389130434</v>
      </c>
      <c r="J10" s="11">
        <v>0.25</v>
      </c>
      <c r="K10" s="2"/>
    </row>
    <row r="11" spans="1:11" x14ac:dyDescent="0.2">
      <c r="A11" s="26"/>
      <c r="B11" s="20">
        <v>2</v>
      </c>
      <c r="C11" s="6" t="s">
        <v>6</v>
      </c>
      <c r="D11" s="6"/>
      <c r="E11" s="6"/>
      <c r="F11" s="6"/>
      <c r="G11" s="6"/>
      <c r="H11" s="6"/>
      <c r="I11" s="6"/>
      <c r="J11" s="6"/>
      <c r="K11" s="2"/>
    </row>
    <row r="12" spans="1:11" x14ac:dyDescent="0.2">
      <c r="A12" s="26"/>
      <c r="B12" s="20">
        <v>3</v>
      </c>
      <c r="C12" s="6" t="s">
        <v>7</v>
      </c>
      <c r="D12" s="6"/>
      <c r="E12" s="6"/>
      <c r="F12" s="6"/>
      <c r="G12" s="6"/>
      <c r="H12" s="6"/>
      <c r="I12" s="6"/>
      <c r="J12" s="6"/>
      <c r="K12" s="2"/>
    </row>
    <row r="13" spans="1:11" x14ac:dyDescent="0.2">
      <c r="A13" s="26"/>
      <c r="B13" s="20">
        <v>4</v>
      </c>
      <c r="C13" s="6" t="s">
        <v>8</v>
      </c>
      <c r="D13" s="6"/>
      <c r="E13" s="6"/>
      <c r="F13" s="6"/>
      <c r="G13" s="6"/>
      <c r="H13" s="6"/>
      <c r="I13" s="6"/>
      <c r="J13" s="6"/>
      <c r="K13" s="2"/>
    </row>
    <row r="14" spans="1:11" x14ac:dyDescent="0.2">
      <c r="A14" s="26"/>
      <c r="B14" s="20">
        <v>5</v>
      </c>
      <c r="C14" s="6" t="s">
        <v>9</v>
      </c>
      <c r="D14" s="6"/>
      <c r="E14" s="6"/>
      <c r="F14" s="6"/>
      <c r="G14" s="6"/>
      <c r="H14" s="6"/>
      <c r="I14" s="6"/>
      <c r="J14" s="6"/>
      <c r="K14" s="2"/>
    </row>
    <row r="15" spans="1:11" x14ac:dyDescent="0.2">
      <c r="A15" s="26"/>
      <c r="B15" s="20">
        <v>6</v>
      </c>
      <c r="C15" s="6" t="s">
        <v>10</v>
      </c>
      <c r="D15" s="6"/>
      <c r="E15" s="6"/>
      <c r="F15" s="6"/>
      <c r="G15" s="6"/>
      <c r="H15" s="6"/>
      <c r="I15" s="6"/>
      <c r="J15" s="6"/>
      <c r="K15" s="2"/>
    </row>
    <row r="16" spans="1:11" ht="13.5" customHeight="1" x14ac:dyDescent="0.2">
      <c r="A16" s="26"/>
      <c r="B16" s="22"/>
      <c r="C16" s="10" t="s">
        <v>11</v>
      </c>
      <c r="D16" s="9">
        <f>SUM(D8:D15)</f>
        <v>8122225.1900000004</v>
      </c>
      <c r="E16" s="9">
        <f t="shared" ref="E16:I16" si="0">SUM(E8:E15)</f>
        <v>2030053.66</v>
      </c>
      <c r="F16" s="9">
        <f t="shared" si="0"/>
        <v>2270187.4608695651</v>
      </c>
      <c r="G16" s="9">
        <f t="shared" si="0"/>
        <v>7882091.389130434</v>
      </c>
      <c r="H16" s="33">
        <f t="shared" si="0"/>
        <v>1852843</v>
      </c>
      <c r="I16" s="9">
        <f t="shared" si="0"/>
        <v>6029248.389130434</v>
      </c>
      <c r="J16" s="9"/>
      <c r="K16" s="2"/>
    </row>
    <row r="17" spans="1:11" ht="42" customHeight="1" x14ac:dyDescent="0.2">
      <c r="A17" s="27" t="s">
        <v>46</v>
      </c>
      <c r="B17" s="12" t="s">
        <v>45</v>
      </c>
      <c r="F17" s="12" t="s">
        <v>36</v>
      </c>
      <c r="K17" s="2"/>
    </row>
    <row r="18" spans="1:11" ht="27.75" customHeight="1" x14ac:dyDescent="0.2">
      <c r="A18" s="26"/>
      <c r="B18" s="19" t="s">
        <v>0</v>
      </c>
      <c r="C18" s="3" t="s">
        <v>1</v>
      </c>
      <c r="D18" s="3" t="s">
        <v>12</v>
      </c>
      <c r="E18" s="3" t="s">
        <v>13</v>
      </c>
      <c r="F18" s="3" t="s">
        <v>14</v>
      </c>
      <c r="H18" s="3" t="s">
        <v>0</v>
      </c>
      <c r="I18" s="3" t="s">
        <v>61</v>
      </c>
      <c r="J18" s="3" t="s">
        <v>62</v>
      </c>
      <c r="K18" s="3" t="s">
        <v>63</v>
      </c>
    </row>
    <row r="19" spans="1:11" ht="22.5" customHeight="1" x14ac:dyDescent="0.2">
      <c r="A19" s="26"/>
      <c r="B19" s="22">
        <v>1</v>
      </c>
      <c r="C19" s="16" t="s">
        <v>15</v>
      </c>
      <c r="D19" s="35">
        <v>2304123</v>
      </c>
      <c r="E19" s="35"/>
      <c r="F19" s="32">
        <v>0</v>
      </c>
      <c r="H19" s="6">
        <v>1</v>
      </c>
      <c r="I19" s="6" t="s">
        <v>70</v>
      </c>
      <c r="J19" s="9">
        <v>2610715.58</v>
      </c>
      <c r="K19" s="9">
        <f>33549378.88+J19</f>
        <v>36160094.460000001</v>
      </c>
    </row>
    <row r="20" spans="1:11" x14ac:dyDescent="0.2">
      <c r="A20" s="26"/>
      <c r="B20" s="22">
        <v>2</v>
      </c>
      <c r="C20" s="6" t="s">
        <v>16</v>
      </c>
      <c r="D20" s="32"/>
      <c r="E20" s="32"/>
      <c r="F20" s="6"/>
      <c r="H20" s="6">
        <v>2</v>
      </c>
      <c r="I20" s="6" t="s">
        <v>71</v>
      </c>
      <c r="J20" s="9">
        <v>2030053.66</v>
      </c>
      <c r="K20" s="30">
        <v>32359658</v>
      </c>
    </row>
    <row r="21" spans="1:11" x14ac:dyDescent="0.2">
      <c r="A21" s="26"/>
      <c r="B21" s="22">
        <v>3</v>
      </c>
      <c r="C21" s="6" t="s">
        <v>17</v>
      </c>
      <c r="D21" s="32"/>
      <c r="E21" s="32"/>
      <c r="F21" s="6"/>
      <c r="K21" s="2"/>
    </row>
    <row r="22" spans="1:11" x14ac:dyDescent="0.2">
      <c r="A22" s="26"/>
      <c r="B22" s="22">
        <v>4</v>
      </c>
      <c r="C22" s="6" t="s">
        <v>18</v>
      </c>
      <c r="D22" s="32"/>
      <c r="E22" s="32"/>
      <c r="F22" s="6"/>
      <c r="K22" s="2"/>
    </row>
    <row r="23" spans="1:11" x14ac:dyDescent="0.2">
      <c r="A23" s="26"/>
      <c r="B23" s="22">
        <v>5</v>
      </c>
      <c r="C23" s="10" t="s">
        <v>19</v>
      </c>
      <c r="D23" s="35">
        <f>D19</f>
        <v>2304123</v>
      </c>
      <c r="E23" s="35">
        <f>E19</f>
        <v>0</v>
      </c>
      <c r="F23" s="6"/>
      <c r="K23" s="2"/>
    </row>
    <row r="24" spans="1:11" x14ac:dyDescent="0.2">
      <c r="A24" s="26"/>
      <c r="B24" s="22">
        <v>6</v>
      </c>
      <c r="C24" s="7" t="s">
        <v>20</v>
      </c>
      <c r="D24" s="35">
        <v>68500</v>
      </c>
      <c r="E24" s="35"/>
      <c r="F24" s="6"/>
      <c r="K24" s="2"/>
    </row>
    <row r="25" spans="1:11" x14ac:dyDescent="0.2">
      <c r="A25" s="26"/>
      <c r="B25" s="22">
        <v>7</v>
      </c>
      <c r="C25" s="10" t="s">
        <v>21</v>
      </c>
      <c r="D25" s="35">
        <f>D23-D24</f>
        <v>2235623</v>
      </c>
      <c r="E25" s="35">
        <f>D25</f>
        <v>2235623</v>
      </c>
      <c r="F25" s="6"/>
      <c r="K25" s="2"/>
    </row>
    <row r="26" spans="1:11" ht="38.25" customHeight="1" x14ac:dyDescent="0.2">
      <c r="A26" s="27" t="s">
        <v>48</v>
      </c>
      <c r="B26" s="12" t="s">
        <v>47</v>
      </c>
      <c r="K26" s="2"/>
    </row>
    <row r="27" spans="1:11" x14ac:dyDescent="0.2">
      <c r="A27" s="26"/>
      <c r="B27" s="19" t="s">
        <v>0</v>
      </c>
      <c r="C27" s="3" t="s">
        <v>22</v>
      </c>
      <c r="D27" s="13" t="s">
        <v>11</v>
      </c>
      <c r="E27" s="13" t="s">
        <v>23</v>
      </c>
      <c r="F27" s="13" t="s">
        <v>24</v>
      </c>
      <c r="G27" s="13" t="s">
        <v>25</v>
      </c>
      <c r="H27" s="13" t="s">
        <v>26</v>
      </c>
      <c r="I27" s="13" t="s">
        <v>27</v>
      </c>
      <c r="J27" s="13" t="s">
        <v>28</v>
      </c>
      <c r="K27" s="2"/>
    </row>
    <row r="28" spans="1:11" x14ac:dyDescent="0.2">
      <c r="A28" s="26"/>
      <c r="B28" s="22">
        <v>1</v>
      </c>
      <c r="C28" s="6" t="s">
        <v>13</v>
      </c>
      <c r="D28" s="31">
        <v>3688976</v>
      </c>
      <c r="E28" s="31">
        <f>D28</f>
        <v>3688976</v>
      </c>
      <c r="F28" s="6"/>
      <c r="G28" s="6"/>
      <c r="H28" s="6"/>
      <c r="I28" s="6"/>
      <c r="J28" s="6"/>
      <c r="K28" s="2"/>
    </row>
    <row r="29" spans="1:11" x14ac:dyDescent="0.2">
      <c r="A29" s="26"/>
      <c r="B29" s="22">
        <v>2</v>
      </c>
      <c r="C29" s="6" t="s">
        <v>14</v>
      </c>
      <c r="D29" s="32"/>
      <c r="E29" s="31"/>
      <c r="F29" s="6"/>
      <c r="G29" s="6"/>
      <c r="H29" s="6"/>
      <c r="I29" s="6"/>
      <c r="J29" s="6"/>
      <c r="K29" s="2"/>
    </row>
    <row r="30" spans="1:11" x14ac:dyDescent="0.2">
      <c r="A30" s="26"/>
      <c r="B30" s="22">
        <v>3</v>
      </c>
      <c r="C30" s="10" t="s">
        <v>11</v>
      </c>
      <c r="D30" s="31">
        <f>D28+D29</f>
        <v>3688976</v>
      </c>
      <c r="E30" s="31">
        <f t="shared" ref="E30:E37" si="1">D30</f>
        <v>3688976</v>
      </c>
      <c r="F30" s="6"/>
      <c r="G30" s="6"/>
      <c r="H30" s="6"/>
      <c r="I30" s="6"/>
      <c r="J30" s="6"/>
      <c r="K30" s="2"/>
    </row>
    <row r="31" spans="1:11" x14ac:dyDescent="0.2">
      <c r="A31" s="26"/>
      <c r="B31" s="22">
        <v>4</v>
      </c>
      <c r="C31" s="6" t="s">
        <v>29</v>
      </c>
      <c r="D31" s="32">
        <v>0</v>
      </c>
      <c r="E31" s="31"/>
      <c r="F31" s="6"/>
      <c r="G31" s="6"/>
      <c r="H31" s="6"/>
      <c r="I31" s="6"/>
      <c r="J31" s="6"/>
      <c r="K31" s="2"/>
    </row>
    <row r="32" spans="1:11" x14ac:dyDescent="0.2">
      <c r="A32" s="26"/>
      <c r="B32" s="22">
        <v>5</v>
      </c>
      <c r="C32" s="6" t="s">
        <v>30</v>
      </c>
      <c r="D32" s="32">
        <v>0</v>
      </c>
      <c r="E32" s="31"/>
      <c r="F32" s="6"/>
      <c r="G32" s="6"/>
      <c r="H32" s="6"/>
      <c r="I32" s="6"/>
      <c r="J32" s="6"/>
      <c r="K32" s="2"/>
    </row>
    <row r="33" spans="1:11" x14ac:dyDescent="0.2">
      <c r="A33" s="26"/>
      <c r="B33" s="22">
        <v>6</v>
      </c>
      <c r="C33" s="6" t="s">
        <v>31</v>
      </c>
      <c r="D33" s="32">
        <v>0</v>
      </c>
      <c r="E33" s="31"/>
      <c r="F33" s="6"/>
      <c r="G33" s="6"/>
      <c r="H33" s="6"/>
      <c r="I33" s="6"/>
      <c r="J33" s="6"/>
      <c r="K33" s="2"/>
    </row>
    <row r="34" spans="1:11" x14ac:dyDescent="0.2">
      <c r="A34" s="26"/>
      <c r="B34" s="22">
        <v>7</v>
      </c>
      <c r="C34" s="10" t="s">
        <v>32</v>
      </c>
      <c r="D34" s="31">
        <f>D30-D31-D32-D33</f>
        <v>3688976</v>
      </c>
      <c r="E34" s="31">
        <f t="shared" si="1"/>
        <v>3688976</v>
      </c>
      <c r="F34" s="6"/>
      <c r="G34" s="6"/>
      <c r="H34" s="6"/>
      <c r="I34" s="6"/>
      <c r="J34" s="6"/>
      <c r="K34" s="2"/>
    </row>
    <row r="35" spans="1:11" x14ac:dyDescent="0.2">
      <c r="A35" s="26"/>
      <c r="B35" s="22">
        <v>8</v>
      </c>
      <c r="C35" s="10" t="s">
        <v>33</v>
      </c>
      <c r="D35" s="31">
        <f>D34</f>
        <v>3688976</v>
      </c>
      <c r="E35" s="31">
        <f t="shared" si="1"/>
        <v>3688976</v>
      </c>
      <c r="F35" s="6"/>
      <c r="G35" s="6"/>
      <c r="H35" s="6"/>
      <c r="I35" s="6"/>
      <c r="J35" s="6"/>
      <c r="K35" s="2"/>
    </row>
    <row r="36" spans="1:11" x14ac:dyDescent="0.2">
      <c r="A36" s="26"/>
      <c r="B36" s="22">
        <v>9</v>
      </c>
      <c r="C36" s="10" t="s">
        <v>34</v>
      </c>
      <c r="D36" s="31">
        <f>D35*0.25</f>
        <v>922244</v>
      </c>
      <c r="E36" s="31">
        <f t="shared" si="1"/>
        <v>922244</v>
      </c>
      <c r="F36" s="6"/>
      <c r="G36" s="6"/>
      <c r="H36" s="6"/>
      <c r="I36" s="6"/>
      <c r="J36" s="6"/>
      <c r="K36" s="2"/>
    </row>
    <row r="37" spans="1:11" x14ac:dyDescent="0.2">
      <c r="A37" s="26"/>
      <c r="B37" s="22">
        <v>10</v>
      </c>
      <c r="C37" s="10" t="s">
        <v>35</v>
      </c>
      <c r="D37" s="31">
        <f>D35-D36</f>
        <v>2766732</v>
      </c>
      <c r="E37" s="31">
        <f t="shared" si="1"/>
        <v>2766732</v>
      </c>
      <c r="F37" s="6"/>
      <c r="G37" s="6"/>
      <c r="H37" s="6"/>
      <c r="I37" s="6"/>
      <c r="J37" s="6"/>
      <c r="K37" s="2"/>
    </row>
    <row r="38" spans="1:11" ht="30" customHeight="1" x14ac:dyDescent="0.2">
      <c r="A38" s="26"/>
      <c r="K38" s="2"/>
    </row>
    <row r="39" spans="1:11" x14ac:dyDescent="0.2">
      <c r="A39" s="27" t="s">
        <v>50</v>
      </c>
      <c r="B39" s="36" t="s">
        <v>49</v>
      </c>
      <c r="C39" s="37"/>
      <c r="D39" s="22"/>
      <c r="K39" s="2"/>
    </row>
    <row r="40" spans="1:11" x14ac:dyDescent="0.2">
      <c r="A40" s="26"/>
      <c r="B40" s="19" t="s">
        <v>0</v>
      </c>
      <c r="C40" s="3" t="s">
        <v>1</v>
      </c>
      <c r="D40" s="13" t="s">
        <v>36</v>
      </c>
      <c r="K40" s="2"/>
    </row>
    <row r="41" spans="1:11" x14ac:dyDescent="0.2">
      <c r="A41" s="26"/>
      <c r="B41" s="22">
        <v>1</v>
      </c>
      <c r="C41" s="10" t="s">
        <v>37</v>
      </c>
      <c r="D41" s="34">
        <f>I16</f>
        <v>6029248.389130434</v>
      </c>
      <c r="K41" s="2"/>
    </row>
    <row r="42" spans="1:11" x14ac:dyDescent="0.2">
      <c r="A42" s="26"/>
      <c r="B42" s="22">
        <v>2</v>
      </c>
      <c r="C42" s="6" t="s">
        <v>38</v>
      </c>
      <c r="D42" s="34">
        <f>D25</f>
        <v>2235623</v>
      </c>
      <c r="K42" s="2"/>
    </row>
    <row r="43" spans="1:11" x14ac:dyDescent="0.2">
      <c r="A43" s="26"/>
      <c r="B43" s="22">
        <v>3</v>
      </c>
      <c r="C43" s="10" t="s">
        <v>39</v>
      </c>
      <c r="D43" s="34">
        <f>D41-D42</f>
        <v>3793625.389130434</v>
      </c>
      <c r="K43" s="2"/>
    </row>
    <row r="44" spans="1:11" x14ac:dyDescent="0.2">
      <c r="A44" s="26"/>
      <c r="B44" s="22">
        <v>4</v>
      </c>
      <c r="C44" s="7" t="s">
        <v>79</v>
      </c>
      <c r="D44" s="34">
        <f>D43*0.25</f>
        <v>948406.34728260851</v>
      </c>
      <c r="K44" s="2"/>
    </row>
    <row r="45" spans="1:11" x14ac:dyDescent="0.2">
      <c r="A45" s="26"/>
      <c r="B45" s="22">
        <v>5</v>
      </c>
      <c r="C45" s="6" t="s">
        <v>80</v>
      </c>
      <c r="D45" s="34">
        <f>D43-D44</f>
        <v>2845219.0418478255</v>
      </c>
      <c r="K45" s="2"/>
    </row>
    <row r="46" spans="1:11" x14ac:dyDescent="0.2">
      <c r="A46" s="26"/>
      <c r="B46" s="22">
        <v>6</v>
      </c>
      <c r="C46" s="6" t="s">
        <v>81</v>
      </c>
      <c r="D46" s="34">
        <f>D37</f>
        <v>2766732</v>
      </c>
      <c r="K46" s="2"/>
    </row>
    <row r="47" spans="1:11" x14ac:dyDescent="0.2">
      <c r="A47" s="26"/>
      <c r="B47" s="22">
        <v>7</v>
      </c>
      <c r="C47" s="6" t="s">
        <v>82</v>
      </c>
      <c r="D47" s="34">
        <f>D46+D45</f>
        <v>5611951.0418478251</v>
      </c>
      <c r="K47" s="2"/>
    </row>
    <row r="48" spans="1:11" x14ac:dyDescent="0.2">
      <c r="A48" s="26"/>
      <c r="K48" s="2"/>
    </row>
    <row r="49" spans="1:11" x14ac:dyDescent="0.2">
      <c r="A49" s="27" t="s">
        <v>56</v>
      </c>
      <c r="B49" s="41" t="s">
        <v>55</v>
      </c>
      <c r="C49" s="42"/>
      <c r="D49" s="42"/>
      <c r="E49" s="42"/>
      <c r="F49" s="42"/>
      <c r="G49" s="42"/>
      <c r="H49" s="42"/>
      <c r="I49" s="42"/>
      <c r="J49" s="42"/>
      <c r="K49" s="2"/>
    </row>
    <row r="50" spans="1:11" x14ac:dyDescent="0.2">
      <c r="A50" s="26"/>
      <c r="B50" s="23" t="s">
        <v>0</v>
      </c>
      <c r="C50" s="43" t="s">
        <v>51</v>
      </c>
      <c r="D50" s="17" t="s">
        <v>57</v>
      </c>
      <c r="E50" s="17"/>
      <c r="F50" s="17"/>
      <c r="G50" s="40" t="s">
        <v>59</v>
      </c>
      <c r="H50" s="40"/>
      <c r="I50" s="40"/>
      <c r="J50" s="17"/>
      <c r="K50" s="2"/>
    </row>
    <row r="51" spans="1:11" s="5" customFormat="1" ht="22.5" x14ac:dyDescent="0.2">
      <c r="A51" s="28"/>
      <c r="B51" s="24"/>
      <c r="C51" s="44"/>
      <c r="D51" s="18" t="s">
        <v>58</v>
      </c>
      <c r="E51" s="18" t="s">
        <v>52</v>
      </c>
      <c r="F51" s="18" t="s">
        <v>53</v>
      </c>
      <c r="G51" s="18" t="s">
        <v>58</v>
      </c>
      <c r="H51" s="18" t="s">
        <v>52</v>
      </c>
      <c r="I51" s="18" t="s">
        <v>53</v>
      </c>
      <c r="J51" s="3" t="s">
        <v>60</v>
      </c>
      <c r="K51" s="4"/>
    </row>
    <row r="52" spans="1:11" x14ac:dyDescent="0.2">
      <c r="A52" s="26"/>
      <c r="B52" s="22">
        <v>1</v>
      </c>
      <c r="C52" s="6"/>
      <c r="D52" s="6"/>
      <c r="E52" s="6"/>
      <c r="F52" s="6"/>
      <c r="G52" s="6"/>
      <c r="H52" s="6"/>
      <c r="I52" s="6"/>
      <c r="J52" s="6"/>
      <c r="K52" s="2"/>
    </row>
    <row r="53" spans="1:11" x14ac:dyDescent="0.2">
      <c r="A53" s="26"/>
      <c r="B53" s="22">
        <v>2</v>
      </c>
      <c r="C53" s="6"/>
      <c r="D53" s="6"/>
      <c r="E53" s="6"/>
      <c r="F53" s="6"/>
      <c r="G53" s="6"/>
      <c r="H53" s="6"/>
      <c r="I53" s="6"/>
      <c r="J53" s="6"/>
      <c r="K53" s="2"/>
    </row>
    <row r="54" spans="1:11" x14ac:dyDescent="0.2">
      <c r="A54" s="26"/>
      <c r="B54" s="22">
        <v>3</v>
      </c>
      <c r="C54" s="6"/>
      <c r="D54" s="6"/>
      <c r="E54" s="6"/>
      <c r="F54" s="6"/>
      <c r="G54" s="6"/>
      <c r="H54" s="6"/>
      <c r="I54" s="6"/>
      <c r="J54" s="6"/>
      <c r="K54" s="2"/>
    </row>
    <row r="55" spans="1:11" x14ac:dyDescent="0.2">
      <c r="A55" s="26"/>
      <c r="B55" s="22">
        <v>4</v>
      </c>
      <c r="C55" s="6"/>
      <c r="D55" s="6"/>
      <c r="E55" s="6"/>
      <c r="F55" s="6"/>
      <c r="G55" s="6"/>
      <c r="H55" s="6"/>
      <c r="I55" s="6"/>
      <c r="J55" s="6"/>
      <c r="K55" s="2"/>
    </row>
    <row r="56" spans="1:11" x14ac:dyDescent="0.2">
      <c r="A56" s="26"/>
      <c r="B56" s="22">
        <v>5</v>
      </c>
      <c r="C56" s="6" t="s">
        <v>11</v>
      </c>
      <c r="D56" s="6"/>
      <c r="E56" s="6"/>
      <c r="F56" s="6"/>
      <c r="G56" s="6"/>
      <c r="H56" s="6"/>
      <c r="I56" s="6"/>
      <c r="J56" s="6"/>
      <c r="K56" s="2"/>
    </row>
    <row r="57" spans="1:11" x14ac:dyDescent="0.2">
      <c r="A57" s="26"/>
      <c r="K57" s="2"/>
    </row>
    <row r="58" spans="1:11" ht="108" customHeight="1" x14ac:dyDescent="0.2">
      <c r="A58" s="26"/>
      <c r="B58" s="45" t="s">
        <v>67</v>
      </c>
      <c r="C58" s="45"/>
      <c r="D58" s="45"/>
      <c r="E58" s="45"/>
      <c r="F58" s="45"/>
      <c r="G58" s="45"/>
      <c r="H58" s="45"/>
      <c r="I58" s="45"/>
      <c r="J58" s="45"/>
      <c r="K58" s="46"/>
    </row>
    <row r="59" spans="1:11" x14ac:dyDescent="0.2">
      <c r="A59" s="26"/>
      <c r="K59" s="2"/>
    </row>
    <row r="60" spans="1:11" ht="12.75" x14ac:dyDescent="0.2">
      <c r="A60" s="26"/>
      <c r="B60" s="1" t="s">
        <v>64</v>
      </c>
      <c r="C60" s="38">
        <v>45733</v>
      </c>
      <c r="H60" s="1" t="s">
        <v>84</v>
      </c>
      <c r="K60" s="2"/>
    </row>
    <row r="61" spans="1:11" ht="12.75" x14ac:dyDescent="0.2">
      <c r="A61" s="26"/>
      <c r="B61" s="1" t="s">
        <v>65</v>
      </c>
      <c r="C61" s="39" t="s">
        <v>83</v>
      </c>
      <c r="K61" s="2"/>
    </row>
    <row r="62" spans="1:11" x14ac:dyDescent="0.2">
      <c r="A62" s="26"/>
      <c r="K62" s="2"/>
    </row>
    <row r="63" spans="1:11" x14ac:dyDescent="0.2">
      <c r="A63" s="26"/>
      <c r="H63" s="1" t="s">
        <v>66</v>
      </c>
      <c r="K63" s="2"/>
    </row>
    <row r="64" spans="1:11" x14ac:dyDescent="0.2">
      <c r="A64" s="26"/>
      <c r="K64" s="2"/>
    </row>
    <row r="65" spans="1:11" x14ac:dyDescent="0.2">
      <c r="A65" s="26"/>
      <c r="H65" s="1" t="s">
        <v>54</v>
      </c>
      <c r="K65" s="2"/>
    </row>
    <row r="66" spans="1:11" x14ac:dyDescent="0.2">
      <c r="A66" s="26"/>
      <c r="K66" s="2"/>
    </row>
    <row r="67" spans="1:11" x14ac:dyDescent="0.2">
      <c r="A67" s="26"/>
      <c r="K67" s="2"/>
    </row>
    <row r="68" spans="1:11" x14ac:dyDescent="0.2">
      <c r="A68" s="26"/>
      <c r="C68" s="12" t="s">
        <v>85</v>
      </c>
      <c r="K68" s="2"/>
    </row>
    <row r="69" spans="1:11" x14ac:dyDescent="0.2">
      <c r="A69" s="26"/>
      <c r="B69" s="1">
        <v>1</v>
      </c>
      <c r="C69" s="1" t="s">
        <v>86</v>
      </c>
      <c r="K69" s="2"/>
    </row>
    <row r="70" spans="1:11" x14ac:dyDescent="0.2">
      <c r="A70" s="26"/>
      <c r="B70" s="1">
        <v>2</v>
      </c>
      <c r="C70" s="1" t="s">
        <v>87</v>
      </c>
      <c r="K70" s="2"/>
    </row>
    <row r="71" spans="1:11" x14ac:dyDescent="0.2">
      <c r="A71" s="26"/>
      <c r="B71" s="1">
        <v>3</v>
      </c>
      <c r="C71" s="1" t="s">
        <v>88</v>
      </c>
      <c r="K71" s="2"/>
    </row>
    <row r="72" spans="1:11" x14ac:dyDescent="0.2">
      <c r="A72" s="29"/>
      <c r="B72" s="14"/>
      <c r="C72" s="14"/>
      <c r="D72" s="14"/>
      <c r="E72" s="14"/>
      <c r="F72" s="14"/>
      <c r="G72" s="14"/>
      <c r="H72" s="14"/>
      <c r="I72" s="14"/>
      <c r="J72" s="14"/>
      <c r="K72" s="15"/>
    </row>
  </sheetData>
  <mergeCells count="5">
    <mergeCell ref="G50:I50"/>
    <mergeCell ref="B49:J49"/>
    <mergeCell ref="C50:C51"/>
    <mergeCell ref="B58:K58"/>
    <mergeCell ref="B1:K1"/>
  </mergeCells>
  <pageMargins left="0.70866141732283472" right="0.70866141732283472" top="0.74803149606299213" bottom="0.74803149606299213" header="0.31496062992125984" footer="0.31496062992125984"/>
  <pageSetup scale="90" fitToWidth="2" fitToHeight="2" orientation="landscape" r:id="rId1"/>
  <ignoredErrors>
    <ignoredError sqref="D4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Stock Statement </vt:lpstr>
      <vt:lpstr>'Stock Statement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KVM skype</cp:lastModifiedBy>
  <cp:lastPrinted>2025-03-01T07:44:42Z</cp:lastPrinted>
  <dcterms:created xsi:type="dcterms:W3CDTF">2025-02-17T11:07:27Z</dcterms:created>
  <dcterms:modified xsi:type="dcterms:W3CDTF">2026-04-17T11:08:43Z</dcterms:modified>
</cp:coreProperties>
</file>